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drid.sharepoint.com/sites/SubdireccinEconomaeIndustria/Documentos compartidos/General/MODERNIZACION 26/02_TRAMITACION/"/>
    </mc:Choice>
  </mc:AlternateContent>
  <xr:revisionPtr revIDLastSave="225" documentId="8_{0103A0C7-BE53-47DA-AFEE-98F1F56B732D}" xr6:coauthVersionLast="47" xr6:coauthVersionMax="47" xr10:uidLastSave="{F4067DA6-3BCB-4D1E-A969-96A485CDF79A}"/>
  <bookViews>
    <workbookView xWindow="-120" yWindow="-120" windowWidth="29040" windowHeight="15720" xr2:uid="{00000000-000D-0000-FFFF-FFFF00000000}"/>
  </bookViews>
  <sheets>
    <sheet name="FACTURAS" sheetId="11" r:id="rId1"/>
    <sheet name="RESUMEN SUBV" sheetId="3" r:id="rId2"/>
    <sheet name="Hoja1" sheetId="12" r:id="rId3"/>
  </sheets>
  <definedNames>
    <definedName name="Accidentes_trabajo_y_EEPP">#REF!</definedName>
    <definedName name="Desempleo">#REF!</definedName>
    <definedName name="FOGASA">#REF!</definedName>
    <definedName name="FP">#REF!</definedName>
    <definedName name="Horas_extra">#REF!</definedName>
    <definedName name="ME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3" l="1"/>
  <c r="K6" i="11"/>
  <c r="V6" i="11" l="1"/>
  <c r="V7" i="11" s="1"/>
  <c r="V8" i="11" s="1"/>
  <c r="V9" i="11" s="1"/>
  <c r="V10" i="11" s="1"/>
  <c r="V11" i="11" s="1"/>
  <c r="L12" i="11" l="1"/>
  <c r="N6" i="11"/>
  <c r="K7" i="11"/>
  <c r="K8" i="11"/>
  <c r="K9" i="11"/>
  <c r="K10" i="11"/>
  <c r="K11" i="11"/>
  <c r="I12" i="11"/>
  <c r="D7" i="3" s="1"/>
  <c r="D8" i="3" s="1"/>
  <c r="N11" i="11"/>
  <c r="T11" i="11" s="1"/>
  <c r="N10" i="11"/>
  <c r="N9" i="11"/>
  <c r="T9" i="11" s="1"/>
  <c r="N8" i="11"/>
  <c r="N7" i="11"/>
  <c r="O8" i="11" l="1"/>
  <c r="P8" i="11" s="1"/>
  <c r="T8" i="11"/>
  <c r="O10" i="11"/>
  <c r="P10" i="11" s="1"/>
  <c r="T10" i="11"/>
  <c r="O7" i="11"/>
  <c r="P7" i="11" s="1"/>
  <c r="T7" i="11"/>
  <c r="O6" i="11"/>
  <c r="Q7" i="11" s="1"/>
  <c r="T6" i="11"/>
  <c r="U6" i="11" s="1"/>
  <c r="K12" i="11"/>
  <c r="N12" i="11"/>
  <c r="E7" i="3" s="1"/>
  <c r="P6" i="11"/>
  <c r="O11" i="11"/>
  <c r="O9" i="11"/>
  <c r="P9" i="11" s="1"/>
  <c r="E8" i="3" l="1"/>
  <c r="F7" i="3"/>
  <c r="Q8" i="11"/>
  <c r="U7" i="11"/>
  <c r="U8" i="11" s="1"/>
  <c r="U9" i="11" s="1"/>
  <c r="U10" i="11" s="1"/>
  <c r="U11" i="11" s="1"/>
  <c r="Q6" i="11"/>
  <c r="P11" i="11"/>
  <c r="O12" i="11"/>
  <c r="Q9" i="11"/>
  <c r="Q10" i="11"/>
  <c r="Q11" i="11"/>
  <c r="F8" i="3" l="1"/>
  <c r="G7" i="3" l="1"/>
  <c r="G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I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No se admiten facturas por importe menor a 500 €
</t>
        </r>
      </text>
    </comment>
  </commentList>
</comments>
</file>

<file path=xl/sharedStrings.xml><?xml version="1.0" encoding="utf-8"?>
<sst xmlns="http://schemas.openxmlformats.org/spreadsheetml/2006/main" count="87" uniqueCount="66">
  <si>
    <t>NOMBRE EMPRESA</t>
  </si>
  <si>
    <t>Leyenda:</t>
  </si>
  <si>
    <t>No tocar</t>
  </si>
  <si>
    <t>NO TOCAR</t>
  </si>
  <si>
    <t>(Fórmulas)</t>
  </si>
  <si>
    <t>Nº</t>
  </si>
  <si>
    <t>% DEDICAC. AL PROYECTO</t>
  </si>
  <si>
    <t>GASTO SUBVEN-CIONABLE</t>
  </si>
  <si>
    <t>Importe subvencio-nado</t>
  </si>
  <si>
    <t>% s/ gasto subvble</t>
  </si>
  <si>
    <t>Subvención acumulada</t>
  </si>
  <si>
    <t>Totales</t>
  </si>
  <si>
    <t>FACTURAS SELECCIONADAS PARA LA SUBVENCIÓN</t>
  </si>
  <si>
    <t>Ordenadas por fechas de factura</t>
  </si>
  <si>
    <r>
      <t xml:space="preserve"> ------------------------------------------------------------ </t>
    </r>
    <r>
      <rPr>
        <b/>
        <sz val="10"/>
        <color theme="1"/>
        <rFont val="Arial Narrow"/>
        <family val="2"/>
      </rPr>
      <t>Columnas y celdas con datos a cumplimentar por la empresa solicitante</t>
    </r>
    <r>
      <rPr>
        <sz val="10"/>
        <color theme="1"/>
        <rFont val="Arial Narrow"/>
        <family val="2"/>
      </rPr>
      <t xml:space="preserve"> ----------------------------------------------------</t>
    </r>
  </si>
  <si>
    <t>Proveedor</t>
  </si>
  <si>
    <t>Concepto</t>
  </si>
  <si>
    <t>Nº Factura</t>
  </si>
  <si>
    <t>Fecha factura</t>
  </si>
  <si>
    <t>Importe (€) sin IVA</t>
  </si>
  <si>
    <t>%IVA aplicable</t>
  </si>
  <si>
    <t>Total factura con IVA</t>
  </si>
  <si>
    <t>Importe líquido abonado (€)</t>
  </si>
  <si>
    <t>Fecha de pago</t>
  </si>
  <si>
    <t>RESUMEN DE GASTO E IMPORTES  SUBVENCIONADOS</t>
  </si>
  <si>
    <t>a</t>
  </si>
  <si>
    <t>c</t>
  </si>
  <si>
    <t>d</t>
  </si>
  <si>
    <t>d / c</t>
  </si>
  <si>
    <t>Gasto total (*)</t>
  </si>
  <si>
    <t>Gasto Imputable (**)</t>
  </si>
  <si>
    <t>Subvención</t>
  </si>
  <si>
    <t>%  Subvenc. / Imputable</t>
  </si>
  <si>
    <t>NO TOCAR - Datos a rellenar o corregir por el</t>
  </si>
  <si>
    <t>órgano concedente</t>
  </si>
  <si>
    <t>TOTAL</t>
  </si>
  <si>
    <t>Cumple inversión mínima….........</t>
  </si>
  <si>
    <t>SI</t>
  </si>
  <si>
    <t>(Indicar SI / NO)</t>
  </si>
  <si>
    <t xml:space="preserve">     incluyendo Salario, SS, etc. En ambos casos, gastos antes de aplicar </t>
  </si>
  <si>
    <t xml:space="preserve">     los porcentajes de imputación</t>
  </si>
  <si>
    <t>MICRO</t>
  </si>
  <si>
    <t>NO</t>
  </si>
  <si>
    <t>NOMBRE EMPRESA:</t>
  </si>
  <si>
    <t>Aclaración concepto  si es necesario</t>
  </si>
  <si>
    <t xml:space="preserve"> por la empresa solicitante</t>
  </si>
  <si>
    <t xml:space="preserve"> a cumplimentar</t>
  </si>
  <si>
    <t>rellenar por la Administración</t>
  </si>
  <si>
    <t xml:space="preserve">NO TOCAR - Datos y fórmulas a </t>
  </si>
  <si>
    <t>Celdas a cumplimentar por solicitante</t>
  </si>
  <si>
    <t>INCIDENCIAS SI/NO</t>
  </si>
  <si>
    <t>OBSERVACIONES</t>
  </si>
  <si>
    <t>Incidencias (SI/NO)</t>
  </si>
  <si>
    <t>Gasto subvencionable (COLUMNA M)</t>
  </si>
  <si>
    <t>SUBVENCIÓN ACUMULADA</t>
  </si>
  <si>
    <t>ACUMULADO TOTAL(IMPORTES SIN IVA)</t>
  </si>
  <si>
    <t>Grupo Actuación</t>
  </si>
  <si>
    <t>____________</t>
  </si>
  <si>
    <t>PYM_2026_---</t>
  </si>
  <si>
    <t>TIPO DE EMPRESA</t>
  </si>
  <si>
    <t>FACTURAS</t>
  </si>
  <si>
    <t>(*) En Facturas, el importe de las mismas sin IVA</t>
  </si>
  <si>
    <t xml:space="preserve">       </t>
  </si>
  <si>
    <t>(**) Es la parte del gasto (factura sin IVA) potencialmente subvencionable o imputable</t>
  </si>
  <si>
    <t>________________</t>
  </si>
  <si>
    <t>PYM-2026-___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</si>
</sst>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0"/>
  </numFmts>
  <fonts count="17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b/>
      <sz val="9"/>
      <color theme="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sz val="10"/>
      <color rgb="FFFF0000"/>
      <name val="Arial Unicode MS"/>
      <family val="2"/>
    </font>
    <font>
      <sz val="9"/>
      <color indexed="81"/>
      <name val="Tahoma"/>
      <family val="2"/>
    </font>
    <font>
      <sz val="10"/>
      <name val="Arial Narrow"/>
      <family val="2"/>
    </font>
    <font>
      <b/>
      <sz val="10"/>
      <color rgb="FF7030A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thick">
        <color rgb="FF7030A0"/>
      </left>
      <right style="thin">
        <color indexed="64"/>
      </right>
      <top style="thick">
        <color rgb="FF7030A0"/>
      </top>
      <bottom style="thick">
        <color rgb="FF7030A0"/>
      </bottom>
      <diagonal/>
    </border>
    <border>
      <left/>
      <right/>
      <top style="thick">
        <color rgb="FF7030A0"/>
      </top>
      <bottom style="thick">
        <color rgb="FF7030A0"/>
      </bottom>
      <diagonal/>
    </border>
    <border>
      <left/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7030A0"/>
      </right>
      <top style="thick">
        <color rgb="FF7030A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7030A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7030A0"/>
      </top>
      <bottom style="thick">
        <color rgb="FF7030A0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/>
    <xf numFmtId="4" fontId="3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8" fillId="0" borderId="0" xfId="0" applyFont="1" applyAlignment="1">
      <alignment horizontal="left" vertical="top"/>
    </xf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1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 wrapText="1"/>
    </xf>
    <xf numFmtId="0" fontId="3" fillId="0" borderId="5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8" fillId="4" borderId="0" xfId="0" applyFont="1" applyFill="1" applyAlignment="1">
      <alignment horizontal="left" vertical="top"/>
    </xf>
    <xf numFmtId="0" fontId="3" fillId="2" borderId="5" xfId="0" applyFont="1" applyFill="1" applyBorder="1"/>
    <xf numFmtId="4" fontId="7" fillId="2" borderId="0" xfId="0" applyNumberFormat="1" applyFont="1" applyFill="1"/>
    <xf numFmtId="4" fontId="3" fillId="2" borderId="0" xfId="0" applyNumberFormat="1" applyFont="1" applyFill="1"/>
    <xf numFmtId="4" fontId="1" fillId="2" borderId="0" xfId="0" applyNumberFormat="1" applyFont="1" applyFill="1"/>
    <xf numFmtId="164" fontId="3" fillId="2" borderId="6" xfId="0" applyNumberFormat="1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4" fontId="3" fillId="2" borderId="8" xfId="0" applyNumberFormat="1" applyFont="1" applyFill="1" applyBorder="1"/>
    <xf numFmtId="164" fontId="3" fillId="2" borderId="9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1" fillId="0" borderId="19" xfId="0" applyFont="1" applyBorder="1"/>
    <xf numFmtId="0" fontId="3" fillId="3" borderId="13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12" fillId="0" borderId="0" xfId="0" applyFont="1"/>
    <xf numFmtId="0" fontId="3" fillId="0" borderId="15" xfId="0" applyFont="1" applyBorder="1"/>
    <xf numFmtId="0" fontId="3" fillId="0" borderId="18" xfId="0" applyFont="1" applyBorder="1"/>
    <xf numFmtId="0" fontId="5" fillId="2" borderId="0" xfId="0" applyFont="1" applyFill="1"/>
    <xf numFmtId="0" fontId="1" fillId="2" borderId="0" xfId="0" applyNumberFormat="1" applyFont="1" applyFill="1"/>
    <xf numFmtId="0" fontId="1" fillId="0" borderId="0" xfId="0" applyFont="1" applyAlignment="1">
      <alignment horizontal="center"/>
    </xf>
    <xf numFmtId="0" fontId="13" fillId="0" borderId="0" xfId="0" applyFont="1" applyFill="1" applyAlignment="1">
      <alignment horizontal="left" vertical="center"/>
    </xf>
    <xf numFmtId="0" fontId="9" fillId="0" borderId="0" xfId="0" applyFont="1" applyFill="1"/>
    <xf numFmtId="0" fontId="8" fillId="0" borderId="0" xfId="0" applyFont="1" applyBorder="1" applyAlignment="1">
      <alignment horizontal="left" vertical="top"/>
    </xf>
    <xf numFmtId="0" fontId="8" fillId="5" borderId="0" xfId="0" applyFont="1" applyFill="1" applyBorder="1" applyAlignment="1">
      <alignment horizontal="left" vertical="top"/>
    </xf>
    <xf numFmtId="0" fontId="2" fillId="6" borderId="0" xfId="0" applyFont="1" applyFill="1"/>
    <xf numFmtId="0" fontId="15" fillId="6" borderId="0" xfId="0" applyFont="1" applyFill="1"/>
    <xf numFmtId="0" fontId="8" fillId="5" borderId="17" xfId="0" applyFont="1" applyFill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5" borderId="16" xfId="0" applyFont="1" applyFill="1" applyBorder="1" applyAlignment="1">
      <alignment horizontal="left" vertical="top"/>
    </xf>
    <xf numFmtId="0" fontId="5" fillId="5" borderId="0" xfId="0" applyFont="1" applyFill="1"/>
    <xf numFmtId="0" fontId="1" fillId="4" borderId="0" xfId="0" applyFont="1" applyFill="1"/>
    <xf numFmtId="10" fontId="3" fillId="2" borderId="1" xfId="0" applyNumberFormat="1" applyFont="1" applyFill="1" applyBorder="1" applyAlignment="1" applyProtection="1">
      <alignment horizontal="center" vertical="center"/>
    </xf>
    <xf numFmtId="9" fontId="11" fillId="2" borderId="14" xfId="0" applyNumberFormat="1" applyFont="1" applyFill="1" applyBorder="1" applyAlignment="1" applyProtection="1">
      <alignment horizontal="center" vertical="center" wrapText="1"/>
    </xf>
    <xf numFmtId="4" fontId="1" fillId="4" borderId="10" xfId="0" applyNumberFormat="1" applyFont="1" applyFill="1" applyBorder="1" applyAlignment="1">
      <alignment horizontal="center"/>
    </xf>
    <xf numFmtId="165" fontId="2" fillId="2" borderId="0" xfId="0" applyNumberFormat="1" applyFont="1" applyFill="1" applyBorder="1"/>
    <xf numFmtId="0" fontId="5" fillId="2" borderId="24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165" fontId="5" fillId="2" borderId="27" xfId="0" applyNumberFormat="1" applyFont="1" applyFill="1" applyBorder="1"/>
    <xf numFmtId="165" fontId="2" fillId="2" borderId="28" xfId="0" applyNumberFormat="1" applyFont="1" applyFill="1" applyBorder="1"/>
    <xf numFmtId="9" fontId="11" fillId="2" borderId="29" xfId="0" applyNumberFormat="1" applyFont="1" applyFill="1" applyBorder="1" applyAlignment="1" applyProtection="1">
      <alignment horizontal="center" vertical="center" wrapText="1"/>
    </xf>
    <xf numFmtId="0" fontId="11" fillId="2" borderId="30" xfId="0" applyFont="1" applyFill="1" applyBorder="1" applyAlignment="1" applyProtection="1">
      <alignment horizontal="center" vertical="center" wrapText="1"/>
    </xf>
    <xf numFmtId="4" fontId="3" fillId="2" borderId="31" xfId="0" applyNumberFormat="1" applyFont="1" applyFill="1" applyBorder="1" applyAlignment="1" applyProtection="1">
      <alignment horizontal="center" vertical="center"/>
    </xf>
    <xf numFmtId="4" fontId="3" fillId="2" borderId="32" xfId="0" applyNumberFormat="1" applyFont="1" applyFill="1" applyBorder="1" applyAlignment="1" applyProtection="1">
      <alignment horizontal="center" vertical="center"/>
    </xf>
    <xf numFmtId="4" fontId="1" fillId="4" borderId="33" xfId="0" applyNumberFormat="1" applyFont="1" applyFill="1" applyBorder="1" applyAlignment="1">
      <alignment horizontal="center"/>
    </xf>
    <xf numFmtId="4" fontId="1" fillId="4" borderId="34" xfId="0" applyNumberFormat="1" applyFont="1" applyFill="1" applyBorder="1" applyAlignment="1">
      <alignment horizontal="center"/>
    </xf>
    <xf numFmtId="4" fontId="1" fillId="4" borderId="35" xfId="0" applyNumberFormat="1" applyFont="1" applyFill="1" applyBorder="1" applyAlignment="1">
      <alignment horizontal="center"/>
    </xf>
    <xf numFmtId="0" fontId="16" fillId="3" borderId="0" xfId="0" applyFont="1" applyFill="1"/>
    <xf numFmtId="0" fontId="9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14" fontId="3" fillId="4" borderId="1" xfId="0" applyNumberFormat="1" applyFont="1" applyFill="1" applyBorder="1"/>
    <xf numFmtId="4" fontId="2" fillId="3" borderId="23" xfId="0" applyNumberFormat="1" applyFont="1" applyFill="1" applyBorder="1" applyAlignment="1">
      <alignment horizontal="center"/>
    </xf>
    <xf numFmtId="0" fontId="1" fillId="9" borderId="37" xfId="0" applyFont="1" applyFill="1" applyBorder="1" applyAlignment="1">
      <alignment vertical="center" wrapText="1"/>
    </xf>
    <xf numFmtId="0" fontId="1" fillId="9" borderId="38" xfId="0" applyFont="1" applyFill="1" applyBorder="1" applyAlignment="1">
      <alignment vertical="center" wrapText="1"/>
    </xf>
    <xf numFmtId="0" fontId="1" fillId="9" borderId="39" xfId="0" applyFont="1" applyFill="1" applyBorder="1" applyAlignment="1">
      <alignment vertical="center" wrapText="1"/>
    </xf>
    <xf numFmtId="0" fontId="3" fillId="10" borderId="40" xfId="0" applyFont="1" applyFill="1" applyBorder="1" applyAlignment="1">
      <alignment vertical="center" wrapText="1"/>
    </xf>
    <xf numFmtId="0" fontId="15" fillId="9" borderId="41" xfId="0" applyFont="1" applyFill="1" applyBorder="1" applyAlignment="1">
      <alignment vertical="center" wrapText="1"/>
    </xf>
    <xf numFmtId="0" fontId="15" fillId="9" borderId="36" xfId="0" applyFont="1" applyFill="1" applyBorder="1" applyAlignment="1">
      <alignment vertical="center" wrapText="1"/>
    </xf>
    <xf numFmtId="4" fontId="15" fillId="9" borderId="41" xfId="0" applyNumberFormat="1" applyFont="1" applyFill="1" applyBorder="1" applyAlignment="1">
      <alignment vertical="center" wrapText="1"/>
    </xf>
    <xf numFmtId="4" fontId="15" fillId="10" borderId="42" xfId="0" applyNumberFormat="1" applyFont="1" applyFill="1" applyBorder="1" applyAlignment="1">
      <alignment vertical="center" wrapText="1"/>
    </xf>
    <xf numFmtId="0" fontId="15" fillId="9" borderId="43" xfId="0" applyFont="1" applyFill="1" applyBorder="1" applyAlignment="1">
      <alignment vertical="center" wrapText="1"/>
    </xf>
    <xf numFmtId="4" fontId="15" fillId="10" borderId="44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4" borderId="20" xfId="0" applyFont="1" applyFill="1" applyBorder="1" applyAlignment="1">
      <alignment horizontal="left" vertical="top" wrapText="1"/>
    </xf>
    <xf numFmtId="0" fontId="3" fillId="0" borderId="0" xfId="0" applyFont="1" applyBorder="1"/>
    <xf numFmtId="0" fontId="1" fillId="8" borderId="0" xfId="0" applyFont="1" applyFill="1" applyBorder="1" applyAlignment="1">
      <alignment vertical="center" wrapText="1"/>
    </xf>
    <xf numFmtId="4" fontId="15" fillId="9" borderId="0" xfId="0" applyNumberFormat="1" applyFont="1" applyFill="1" applyBorder="1" applyAlignment="1">
      <alignment vertical="center" wrapText="1"/>
    </xf>
    <xf numFmtId="4" fontId="15" fillId="9" borderId="45" xfId="0" applyNumberFormat="1" applyFont="1" applyFill="1" applyBorder="1" applyAlignment="1">
      <alignment vertical="center" wrapText="1"/>
    </xf>
    <xf numFmtId="0" fontId="3" fillId="0" borderId="26" xfId="0" applyFont="1" applyBorder="1"/>
    <xf numFmtId="0" fontId="3" fillId="0" borderId="28" xfId="0" applyFont="1" applyBorder="1"/>
    <xf numFmtId="0" fontId="1" fillId="8" borderId="28" xfId="0" applyFont="1" applyFill="1" applyBorder="1" applyAlignment="1">
      <alignment vertical="center" wrapText="1"/>
    </xf>
    <xf numFmtId="0" fontId="0" fillId="0" borderId="46" xfId="0" applyBorder="1"/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/>
    <xf numFmtId="0" fontId="3" fillId="0" borderId="47" xfId="0" applyFont="1" applyBorder="1" applyAlignment="1">
      <alignment horizontal="center" vertical="center"/>
    </xf>
    <xf numFmtId="0" fontId="1" fillId="9" borderId="48" xfId="0" applyFont="1" applyFill="1" applyBorder="1" applyAlignment="1">
      <alignment vertical="center" wrapText="1"/>
    </xf>
    <xf numFmtId="4" fontId="15" fillId="9" borderId="49" xfId="0" applyNumberFormat="1" applyFont="1" applyFill="1" applyBorder="1" applyAlignment="1">
      <alignment vertical="center" wrapText="1"/>
    </xf>
    <xf numFmtId="4" fontId="15" fillId="9" borderId="50" xfId="0" applyNumberFormat="1" applyFont="1" applyFill="1" applyBorder="1" applyAlignment="1">
      <alignment vertical="center" wrapText="1"/>
    </xf>
    <xf numFmtId="0" fontId="3" fillId="0" borderId="47" xfId="0" applyFont="1" applyBorder="1"/>
    <xf numFmtId="0" fontId="3" fillId="4" borderId="51" xfId="0" applyFont="1" applyFill="1" applyBorder="1" applyAlignment="1">
      <alignment horizontal="center" wrapText="1"/>
    </xf>
    <xf numFmtId="0" fontId="3" fillId="4" borderId="43" xfId="0" applyFont="1" applyFill="1" applyBorder="1" applyAlignment="1">
      <alignment wrapText="1"/>
    </xf>
    <xf numFmtId="0" fontId="9" fillId="4" borderId="36" xfId="0" applyFont="1" applyFill="1" applyBorder="1" applyAlignment="1">
      <alignment horizontal="center" wrapText="1"/>
    </xf>
    <xf numFmtId="0" fontId="3" fillId="4" borderId="43" xfId="0" applyFont="1" applyFill="1" applyBorder="1" applyAlignment="1">
      <alignment horizontal="center"/>
    </xf>
    <xf numFmtId="14" fontId="3" fillId="4" borderId="36" xfId="0" applyNumberFormat="1" applyFont="1" applyFill="1" applyBorder="1"/>
    <xf numFmtId="0" fontId="10" fillId="7" borderId="19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14" fontId="3" fillId="4" borderId="52" xfId="0" applyNumberFormat="1" applyFont="1" applyFill="1" applyBorder="1" applyAlignment="1">
      <alignment horizontal="center"/>
    </xf>
    <xf numFmtId="14" fontId="3" fillId="4" borderId="23" xfId="0" applyNumberFormat="1" applyFont="1" applyFill="1" applyBorder="1" applyAlignment="1">
      <alignment horizontal="center"/>
    </xf>
    <xf numFmtId="4" fontId="3" fillId="4" borderId="56" xfId="0" applyNumberFormat="1" applyFont="1" applyFill="1" applyBorder="1"/>
    <xf numFmtId="4" fontId="3" fillId="4" borderId="57" xfId="0" applyNumberFormat="1" applyFont="1" applyFill="1" applyBorder="1"/>
    <xf numFmtId="4" fontId="3" fillId="4" borderId="57" xfId="0" applyNumberFormat="1" applyFont="1" applyFill="1" applyBorder="1" applyAlignment="1">
      <alignment horizontal="right"/>
    </xf>
    <xf numFmtId="10" fontId="15" fillId="4" borderId="54" xfId="0" applyNumberFormat="1" applyFont="1" applyFill="1" applyBorder="1" applyAlignment="1">
      <alignment horizontal="center"/>
    </xf>
    <xf numFmtId="10" fontId="15" fillId="4" borderId="55" xfId="0" applyNumberFormat="1" applyFont="1" applyFill="1" applyBorder="1" applyAlignment="1">
      <alignment horizontal="center"/>
    </xf>
    <xf numFmtId="9" fontId="15" fillId="4" borderId="41" xfId="1" applyFont="1" applyFill="1" applyBorder="1" applyAlignment="1">
      <alignment horizontal="center"/>
    </xf>
    <xf numFmtId="9" fontId="15" fillId="4" borderId="8" xfId="1" applyFont="1" applyFill="1" applyBorder="1" applyAlignment="1">
      <alignment horizontal="center"/>
    </xf>
    <xf numFmtId="4" fontId="2" fillId="3" borderId="58" xfId="0" applyNumberFormat="1" applyFont="1" applyFill="1" applyBorder="1" applyAlignment="1">
      <alignment horizontal="center"/>
    </xf>
    <xf numFmtId="4" fontId="2" fillId="3" borderId="57" xfId="0" applyNumberFormat="1" applyFont="1" applyFill="1" applyBorder="1" applyAlignment="1">
      <alignment horizontal="center"/>
    </xf>
    <xf numFmtId="4" fontId="3" fillId="4" borderId="59" xfId="0" applyNumberFormat="1" applyFont="1" applyFill="1" applyBorder="1" applyAlignment="1">
      <alignment horizontal="right"/>
    </xf>
    <xf numFmtId="9" fontId="15" fillId="4" borderId="60" xfId="1" applyFont="1" applyFill="1" applyBorder="1" applyAlignment="1">
      <alignment horizontal="center"/>
    </xf>
    <xf numFmtId="4" fontId="2" fillId="3" borderId="59" xfId="0" applyNumberFormat="1" applyFont="1" applyFill="1" applyBorder="1" applyAlignment="1">
      <alignment horizontal="center"/>
    </xf>
    <xf numFmtId="4" fontId="3" fillId="4" borderId="59" xfId="0" applyNumberFormat="1" applyFont="1" applyFill="1" applyBorder="1"/>
    <xf numFmtId="10" fontId="15" fillId="4" borderId="61" xfId="0" applyNumberFormat="1" applyFont="1" applyFill="1" applyBorder="1" applyAlignment="1">
      <alignment horizontal="center"/>
    </xf>
    <xf numFmtId="4" fontId="1" fillId="4" borderId="1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2">
    <cellStyle name="Normal" xfId="0" builtinId="0"/>
    <cellStyle name="Porcentaje" xfId="1" builtinId="5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theme="5" tint="-0.24994659260841701"/>
        </patternFill>
      </fill>
    </dxf>
    <dxf>
      <fill>
        <patternFill>
          <bgColor theme="4" tint="0.59996337778862885"/>
        </patternFill>
      </fill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tabSelected="1" zoomScale="90" zoomScaleNormal="90" workbookViewId="0">
      <selection activeCell="G18" sqref="G18"/>
    </sheetView>
  </sheetViews>
  <sheetFormatPr baseColWidth="10" defaultColWidth="8.85546875" defaultRowHeight="15"/>
  <cols>
    <col min="1" max="1" width="4" style="1" customWidth="1"/>
    <col min="2" max="2" width="9.5703125" style="1" customWidth="1"/>
    <col min="3" max="3" width="29.140625" style="1" customWidth="1"/>
    <col min="4" max="4" width="12.7109375" style="1" customWidth="1"/>
    <col min="5" max="5" width="15.42578125" style="1" customWidth="1"/>
    <col min="6" max="6" width="14.85546875" style="1" customWidth="1"/>
    <col min="7" max="7" width="9.140625" style="1" customWidth="1"/>
    <col min="8" max="8" width="10.85546875" style="1" customWidth="1"/>
    <col min="9" max="9" width="7.85546875" style="1" bestFit="1" customWidth="1"/>
    <col min="10" max="10" width="6.85546875" style="1" customWidth="1"/>
    <col min="11" max="11" width="9.42578125" style="1" customWidth="1"/>
    <col min="12" max="12" width="8.85546875" style="1"/>
    <col min="13" max="13" width="11.28515625" style="1" customWidth="1"/>
    <col min="14" max="14" width="14.5703125" style="1" customWidth="1"/>
    <col min="15" max="16" width="8.85546875" style="1"/>
    <col min="17" max="17" width="10.28515625" style="1" customWidth="1"/>
    <col min="18" max="18" width="10.140625" customWidth="1"/>
    <col min="20" max="20" width="8.85546875" style="1"/>
    <col min="21" max="21" width="12.140625" style="1" customWidth="1"/>
    <col min="22" max="22" width="12" style="1" customWidth="1"/>
    <col min="23" max="23" width="12.5703125" style="1" customWidth="1"/>
    <col min="24" max="24" width="16" style="1" customWidth="1"/>
    <col min="25" max="16384" width="8.85546875" style="1"/>
  </cols>
  <sheetData>
    <row r="1" spans="1:24" ht="39" thickBot="1">
      <c r="C1" s="5" t="s">
        <v>12</v>
      </c>
      <c r="H1" s="57" t="s">
        <v>65</v>
      </c>
      <c r="I1" s="53"/>
      <c r="M1" s="41" t="s">
        <v>1</v>
      </c>
      <c r="N1" s="93" t="s">
        <v>49</v>
      </c>
      <c r="O1" s="42" t="s">
        <v>2</v>
      </c>
      <c r="P1" s="43" t="s">
        <v>2</v>
      </c>
    </row>
    <row r="2" spans="1:24" ht="15.75" thickBot="1">
      <c r="C2" s="5"/>
      <c r="F2" s="52"/>
      <c r="H2" s="58" t="s">
        <v>43</v>
      </c>
      <c r="I2" s="56"/>
      <c r="J2" s="46" t="s">
        <v>64</v>
      </c>
    </row>
    <row r="3" spans="1:24" ht="13.5" thickTop="1">
      <c r="C3" s="54" t="s">
        <v>13</v>
      </c>
      <c r="D3" s="55"/>
      <c r="E3" s="55"/>
      <c r="J3" s="59"/>
      <c r="K3" s="77" t="s">
        <v>3</v>
      </c>
      <c r="L3" s="60" t="s">
        <v>46</v>
      </c>
      <c r="M3" s="60"/>
      <c r="N3" s="77" t="s">
        <v>3</v>
      </c>
      <c r="O3" s="65" t="s">
        <v>48</v>
      </c>
      <c r="P3" s="66"/>
      <c r="Q3" s="67"/>
      <c r="R3" s="65" t="s">
        <v>48</v>
      </c>
      <c r="S3" s="66"/>
      <c r="T3" s="67"/>
      <c r="U3" s="98"/>
      <c r="V3" s="65" t="s">
        <v>48</v>
      </c>
      <c r="W3" s="66"/>
      <c r="X3" s="67"/>
    </row>
    <row r="4" spans="1:24" ht="15" customHeight="1" thickBot="1">
      <c r="A4" s="26"/>
      <c r="B4" s="26"/>
      <c r="C4" s="26"/>
      <c r="D4" s="26"/>
      <c r="E4" s="26"/>
      <c r="F4" s="27" t="s">
        <v>14</v>
      </c>
      <c r="G4" s="27"/>
      <c r="H4" s="27"/>
      <c r="I4" s="27"/>
      <c r="J4" s="59"/>
      <c r="K4" s="77" t="s">
        <v>4</v>
      </c>
      <c r="L4" s="60" t="s">
        <v>45</v>
      </c>
      <c r="M4" s="60"/>
      <c r="N4" s="77" t="s">
        <v>4</v>
      </c>
      <c r="O4" s="68" t="s">
        <v>47</v>
      </c>
      <c r="P4" s="64"/>
      <c r="Q4" s="69"/>
      <c r="R4" s="68" t="s">
        <v>47</v>
      </c>
      <c r="S4" s="64"/>
      <c r="T4" s="69"/>
      <c r="U4" s="99"/>
      <c r="V4" s="68" t="s">
        <v>47</v>
      </c>
      <c r="W4" s="64"/>
      <c r="X4" s="69"/>
    </row>
    <row r="5" spans="1:24" s="44" customFormat="1" ht="65.25" thickTop="1" thickBot="1">
      <c r="A5" s="114" t="s">
        <v>5</v>
      </c>
      <c r="B5" s="115" t="s">
        <v>56</v>
      </c>
      <c r="C5" s="115" t="s">
        <v>15</v>
      </c>
      <c r="D5" s="115" t="s">
        <v>16</v>
      </c>
      <c r="E5" s="115" t="s">
        <v>44</v>
      </c>
      <c r="F5" s="115" t="s">
        <v>17</v>
      </c>
      <c r="G5" s="115" t="s">
        <v>18</v>
      </c>
      <c r="H5" s="115" t="s">
        <v>23</v>
      </c>
      <c r="I5" s="115" t="s">
        <v>19</v>
      </c>
      <c r="J5" s="115" t="s">
        <v>20</v>
      </c>
      <c r="K5" s="116" t="s">
        <v>21</v>
      </c>
      <c r="L5" s="115" t="s">
        <v>22</v>
      </c>
      <c r="M5" s="118" t="s">
        <v>6</v>
      </c>
      <c r="N5" s="117" t="s">
        <v>7</v>
      </c>
      <c r="O5" s="70" t="s">
        <v>8</v>
      </c>
      <c r="P5" s="62" t="s">
        <v>9</v>
      </c>
      <c r="Q5" s="71" t="s">
        <v>10</v>
      </c>
      <c r="R5" s="82" t="s">
        <v>52</v>
      </c>
      <c r="S5" s="83" t="s">
        <v>51</v>
      </c>
      <c r="T5" s="84" t="s">
        <v>53</v>
      </c>
      <c r="U5" s="105" t="s">
        <v>54</v>
      </c>
      <c r="V5" s="85" t="s">
        <v>55</v>
      </c>
      <c r="W5" s="95" t="s">
        <v>50</v>
      </c>
      <c r="X5" s="100" t="s">
        <v>51</v>
      </c>
    </row>
    <row r="6" spans="1:24" ht="13.5" thickTop="1">
      <c r="A6" s="109">
        <v>1</v>
      </c>
      <c r="B6" s="109"/>
      <c r="C6" s="109"/>
      <c r="D6" s="110"/>
      <c r="E6" s="111"/>
      <c r="F6" s="112"/>
      <c r="G6" s="113"/>
      <c r="H6" s="119"/>
      <c r="I6" s="121">
        <v>0</v>
      </c>
      <c r="J6" s="126">
        <v>0.21</v>
      </c>
      <c r="K6" s="128">
        <f>I6+(I6*J6)</f>
        <v>0</v>
      </c>
      <c r="L6" s="121">
        <v>0</v>
      </c>
      <c r="M6" s="124">
        <v>1</v>
      </c>
      <c r="N6" s="81">
        <f t="shared" ref="N6:N11" si="0">IF(I6&lt;500,0,(+M6*I6))</f>
        <v>0</v>
      </c>
      <c r="O6" s="72">
        <f>+N6</f>
        <v>0</v>
      </c>
      <c r="P6" s="61">
        <f>+IF(N6=0,0,O6/N6)</f>
        <v>0</v>
      </c>
      <c r="Q6" s="73">
        <f>+SUM(O$6:O6)</f>
        <v>0</v>
      </c>
      <c r="R6" s="86" t="s">
        <v>42</v>
      </c>
      <c r="S6" s="87"/>
      <c r="T6" s="88">
        <f>IF(R6="NO",N6,0)</f>
        <v>0</v>
      </c>
      <c r="U6" s="106">
        <f>T6</f>
        <v>0</v>
      </c>
      <c r="V6" s="89">
        <f>I6</f>
        <v>0</v>
      </c>
      <c r="W6" s="94" t="s">
        <v>42</v>
      </c>
      <c r="X6" s="99"/>
    </row>
    <row r="7" spans="1:24" ht="12.75">
      <c r="A7" s="40">
        <v>2</v>
      </c>
      <c r="B7" s="40"/>
      <c r="C7" s="40"/>
      <c r="D7" s="79"/>
      <c r="E7" s="78"/>
      <c r="F7" s="38"/>
      <c r="G7" s="80"/>
      <c r="H7" s="120"/>
      <c r="I7" s="122">
        <v>0</v>
      </c>
      <c r="J7" s="127">
        <v>0.21</v>
      </c>
      <c r="K7" s="129">
        <f t="shared" ref="K7:K11" si="1">I7+(I7*J7)</f>
        <v>0</v>
      </c>
      <c r="L7" s="122">
        <v>0</v>
      </c>
      <c r="M7" s="125">
        <v>1</v>
      </c>
      <c r="N7" s="81">
        <f t="shared" si="0"/>
        <v>0</v>
      </c>
      <c r="O7" s="72">
        <f t="shared" ref="O7:O11" si="2">+N7</f>
        <v>0</v>
      </c>
      <c r="P7" s="61">
        <f>+IF(N7=0,0,O7/N7)</f>
        <v>0</v>
      </c>
      <c r="Q7" s="73">
        <f>+SUM(O$6:O7)</f>
        <v>0</v>
      </c>
      <c r="R7" s="86" t="s">
        <v>42</v>
      </c>
      <c r="S7" s="90"/>
      <c r="T7" s="97">
        <f>IF(R7="NO",N7,0)</f>
        <v>0</v>
      </c>
      <c r="U7" s="107">
        <f>T7+U6</f>
        <v>0</v>
      </c>
      <c r="V7" s="91">
        <f>I7+V6</f>
        <v>0</v>
      </c>
      <c r="W7" s="94" t="s">
        <v>42</v>
      </c>
      <c r="X7" s="99"/>
    </row>
    <row r="8" spans="1:24" ht="12.75">
      <c r="A8" s="40">
        <v>3</v>
      </c>
      <c r="B8" s="40"/>
      <c r="C8" s="40"/>
      <c r="D8" s="79"/>
      <c r="E8" s="78"/>
      <c r="F8" s="38"/>
      <c r="G8" s="80"/>
      <c r="H8" s="120"/>
      <c r="I8" s="122">
        <v>0</v>
      </c>
      <c r="J8" s="127">
        <v>0.21</v>
      </c>
      <c r="K8" s="129">
        <f t="shared" si="1"/>
        <v>0</v>
      </c>
      <c r="L8" s="122">
        <v>0</v>
      </c>
      <c r="M8" s="125">
        <v>1</v>
      </c>
      <c r="N8" s="81">
        <f t="shared" si="0"/>
        <v>0</v>
      </c>
      <c r="O8" s="72">
        <f t="shared" si="2"/>
        <v>0</v>
      </c>
      <c r="P8" s="61">
        <f>+IF(N8=0,0,O8/N8)</f>
        <v>0</v>
      </c>
      <c r="Q8" s="73">
        <f>+SUM(O$6:O8)</f>
        <v>0</v>
      </c>
      <c r="R8" s="86" t="s">
        <v>42</v>
      </c>
      <c r="S8" s="90"/>
      <c r="T8" s="96">
        <f t="shared" ref="T8:T11" si="3">IF(R8="NO",N8,0)</f>
        <v>0</v>
      </c>
      <c r="U8" s="107">
        <f>T8+U7</f>
        <v>0</v>
      </c>
      <c r="V8" s="91">
        <f t="shared" ref="V8:V11" si="4">I8+V7</f>
        <v>0</v>
      </c>
      <c r="W8" s="94" t="s">
        <v>42</v>
      </c>
      <c r="X8" s="99"/>
    </row>
    <row r="9" spans="1:24" ht="12.75">
      <c r="A9" s="40">
        <v>4</v>
      </c>
      <c r="B9" s="40"/>
      <c r="C9" s="40"/>
      <c r="D9" s="79"/>
      <c r="E9" s="78"/>
      <c r="F9" s="38"/>
      <c r="G9" s="80"/>
      <c r="H9" s="120"/>
      <c r="I9" s="123">
        <v>0</v>
      </c>
      <c r="J9" s="127">
        <v>0.21</v>
      </c>
      <c r="K9" s="129">
        <f>I9+(I9*J9)</f>
        <v>0</v>
      </c>
      <c r="L9" s="122">
        <v>0</v>
      </c>
      <c r="M9" s="125">
        <v>1</v>
      </c>
      <c r="N9" s="81">
        <f>IF(I9&lt;500,0,(+M9*I9))</f>
        <v>0</v>
      </c>
      <c r="O9" s="72">
        <f t="shared" si="2"/>
        <v>0</v>
      </c>
      <c r="P9" s="61">
        <f>+IF(N9=0,0,O9/N9)</f>
        <v>0</v>
      </c>
      <c r="Q9" s="73">
        <f>+SUM(O$6:O9)</f>
        <v>0</v>
      </c>
      <c r="R9" s="86" t="s">
        <v>42</v>
      </c>
      <c r="S9" s="90"/>
      <c r="T9" s="96">
        <f>IF(R9="NO",N9,0)</f>
        <v>0</v>
      </c>
      <c r="U9" s="107">
        <f t="shared" ref="U9:U11" si="5">T9+U8</f>
        <v>0</v>
      </c>
      <c r="V9" s="91">
        <f>I9+V8</f>
        <v>0</v>
      </c>
      <c r="W9" s="94" t="s">
        <v>42</v>
      </c>
      <c r="X9" s="99"/>
    </row>
    <row r="10" spans="1:24" ht="12.75">
      <c r="A10" s="40">
        <v>5</v>
      </c>
      <c r="B10" s="40"/>
      <c r="C10" s="40"/>
      <c r="D10" s="79"/>
      <c r="E10" s="78"/>
      <c r="F10" s="38"/>
      <c r="G10" s="80"/>
      <c r="H10" s="120"/>
      <c r="I10" s="122">
        <v>0</v>
      </c>
      <c r="J10" s="127">
        <v>0.21</v>
      </c>
      <c r="K10" s="129">
        <f>I10+(I10*J10)</f>
        <v>0</v>
      </c>
      <c r="L10" s="122">
        <v>0</v>
      </c>
      <c r="M10" s="125">
        <v>1</v>
      </c>
      <c r="N10" s="81">
        <f>IF(I10&lt;500,0,(+M10*I10))</f>
        <v>0</v>
      </c>
      <c r="O10" s="72">
        <f t="shared" si="2"/>
        <v>0</v>
      </c>
      <c r="P10" s="61">
        <f>+IF(N10=0,0,O10/N10)</f>
        <v>0</v>
      </c>
      <c r="Q10" s="73">
        <f>+SUM(O$6:O10)</f>
        <v>0</v>
      </c>
      <c r="R10" s="86" t="s">
        <v>42</v>
      </c>
      <c r="S10" s="90"/>
      <c r="T10" s="96">
        <f t="shared" si="3"/>
        <v>0</v>
      </c>
      <c r="U10" s="107">
        <f t="shared" si="5"/>
        <v>0</v>
      </c>
      <c r="V10" s="91">
        <f>I10+V9</f>
        <v>0</v>
      </c>
      <c r="W10" s="94" t="s">
        <v>42</v>
      </c>
      <c r="X10" s="99"/>
    </row>
    <row r="11" spans="1:24" ht="13.5" thickBot="1">
      <c r="A11" s="40">
        <v>6</v>
      </c>
      <c r="B11" s="40"/>
      <c r="C11" s="40"/>
      <c r="D11" s="79"/>
      <c r="E11" s="39"/>
      <c r="F11" s="38"/>
      <c r="G11" s="80"/>
      <c r="H11" s="120"/>
      <c r="I11" s="130">
        <v>0</v>
      </c>
      <c r="J11" s="131">
        <v>0.21</v>
      </c>
      <c r="K11" s="132">
        <f t="shared" si="1"/>
        <v>0</v>
      </c>
      <c r="L11" s="133">
        <v>0</v>
      </c>
      <c r="M11" s="134">
        <v>1</v>
      </c>
      <c r="N11" s="81">
        <f t="shared" si="0"/>
        <v>0</v>
      </c>
      <c r="O11" s="72">
        <f t="shared" si="2"/>
        <v>0</v>
      </c>
      <c r="P11" s="61">
        <f t="shared" ref="P11" si="6">+IF(N11=0,0,O11/N11)</f>
        <v>0</v>
      </c>
      <c r="Q11" s="73">
        <f>+SUM(O$6:O11)</f>
        <v>0</v>
      </c>
      <c r="R11" s="86" t="s">
        <v>42</v>
      </c>
      <c r="S11" s="90"/>
      <c r="T11" s="96">
        <f t="shared" si="3"/>
        <v>0</v>
      </c>
      <c r="U11" s="107">
        <f t="shared" si="5"/>
        <v>0</v>
      </c>
      <c r="V11" s="91">
        <f t="shared" si="4"/>
        <v>0</v>
      </c>
      <c r="W11" s="94" t="s">
        <v>42</v>
      </c>
      <c r="X11" s="99"/>
    </row>
    <row r="12" spans="1:24" ht="15.75" thickBot="1">
      <c r="A12" s="12"/>
      <c r="B12" s="12"/>
      <c r="C12" s="12"/>
      <c r="D12" s="12"/>
      <c r="E12" s="12"/>
      <c r="F12" s="49" t="s">
        <v>11</v>
      </c>
      <c r="G12" s="12"/>
      <c r="I12" s="135">
        <f>SUM(I6:I11)</f>
        <v>0</v>
      </c>
      <c r="J12" s="135"/>
      <c r="K12" s="135">
        <f>SUM(K6:K11)</f>
        <v>0</v>
      </c>
      <c r="L12" s="135">
        <f>SUM(L6:L11)</f>
        <v>0</v>
      </c>
      <c r="M12" s="135"/>
      <c r="N12" s="63">
        <f>SUM(N6:N11)</f>
        <v>0</v>
      </c>
      <c r="O12" s="74">
        <f>SUM(O6:O11)</f>
        <v>0</v>
      </c>
      <c r="P12" s="75"/>
      <c r="Q12" s="76"/>
      <c r="R12" s="101"/>
      <c r="S12" s="101"/>
      <c r="T12" s="102"/>
      <c r="U12" s="108"/>
      <c r="V12" s="103"/>
      <c r="W12" s="102"/>
      <c r="X12" s="104"/>
    </row>
    <row r="13" spans="1:24">
      <c r="P13" s="3"/>
      <c r="T13" s="4"/>
      <c r="U13" s="4"/>
      <c r="V13" s="4"/>
    </row>
    <row r="14" spans="1:24">
      <c r="J14" s="6"/>
      <c r="K14" s="2"/>
      <c r="L14" s="2"/>
      <c r="M14" s="2"/>
      <c r="N14" s="2"/>
      <c r="O14" s="2"/>
      <c r="P14" s="2"/>
      <c r="Q14" s="2"/>
      <c r="X14" s="2"/>
    </row>
    <row r="16" spans="1:24">
      <c r="K16" s="2"/>
      <c r="L16" s="2"/>
      <c r="M16" s="2"/>
      <c r="N16" s="2"/>
      <c r="O16" s="2"/>
    </row>
    <row r="17" spans="11:15">
      <c r="K17" s="2"/>
      <c r="L17" s="2"/>
      <c r="M17" s="2"/>
      <c r="N17" s="2"/>
      <c r="O17" s="2"/>
    </row>
    <row r="18" spans="11:15">
      <c r="K18" s="2"/>
      <c r="L18" s="2"/>
      <c r="M18" s="2"/>
      <c r="N18" s="2"/>
      <c r="O18" s="2"/>
    </row>
    <row r="19" spans="11:15">
      <c r="K19" s="2"/>
      <c r="L19" s="2"/>
      <c r="M19" s="2"/>
      <c r="N19" s="2"/>
      <c r="O19" s="2"/>
    </row>
  </sheetData>
  <conditionalFormatting sqref="I6:I11">
    <cfRule type="cellIs" dxfId="5" priority="2" operator="lessThan">
      <formula>500</formula>
    </cfRule>
  </conditionalFormatting>
  <conditionalFormatting sqref="L6:L11">
    <cfRule type="cellIs" dxfId="4" priority="1" operator="lessThan">
      <formula>500</formula>
    </cfRule>
  </conditionalFormatting>
  <conditionalFormatting sqref="N6:N11">
    <cfRule type="cellIs" dxfId="3" priority="4" operator="lessThan">
      <formula>500</formula>
    </cfRule>
  </conditionalFormatting>
  <dataValidations count="6">
    <dataValidation type="date" showInputMessage="1" showErrorMessage="1" error="FUERA DEL PERIODO DE JUSTIFICACIÓN" sqref="H6:H11" xr:uid="{00000000-0002-0000-0100-000000000000}">
      <formula1>45658</formula1>
      <formula2>46081</formula2>
    </dataValidation>
    <dataValidation type="date" allowBlank="1" showInputMessage="1" showErrorMessage="1" error="FUERA DEL PERIODO SUBVENCIONABLE" sqref="H6:H11" xr:uid="{00000000-0002-0000-0100-000001000000}">
      <formula1>45292</formula1>
      <formula2>45657</formula2>
    </dataValidation>
    <dataValidation type="textLength" allowBlank="1" showInputMessage="1" showErrorMessage="1" sqref="D5" xr:uid="{00000000-0002-0000-0100-000002000000}">
      <formula1>0</formula1>
      <formula2>60</formula2>
    </dataValidation>
    <dataValidation type="whole" errorStyle="information" operator="greaterThanOrEqual" allowBlank="1" showInputMessage="1" showErrorMessage="1" error="EL IMPORTE DEBE SER IGUAL O MAYOR A 500 EUROS" sqref="I6:I11 L6:L11" xr:uid="{326DE8E6-F5DD-4847-BD0B-00CBC04FCE16}">
      <formula1>500</formula1>
    </dataValidation>
    <dataValidation type="list" allowBlank="1" showInputMessage="1" showErrorMessage="1" sqref="R6:R11" xr:uid="{3B3806D8-CD66-4F1B-ABA1-9053C4E350A5}">
      <formula1>"SI,NO"</formula1>
    </dataValidation>
    <dataValidation type="date" allowBlank="1" showInputMessage="1" showErrorMessage="1" error="FUERA DEL PERIODO SUBVENCIONABLE" sqref="G6:G11" xr:uid="{02E4B463-782C-4B1D-81C0-244E09E05A87}">
      <formula1>45658</formula1>
      <formula2>46022</formula2>
    </dataValidation>
  </dataValidations>
  <printOptions horizontalCentered="1" verticalCentered="1"/>
  <pageMargins left="0" right="0" top="0.74803149606299213" bottom="0.74803149606299213" header="0.31496062992125984" footer="0.31496062992125984"/>
  <pageSetup paperSize="8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L18"/>
  <sheetViews>
    <sheetView topLeftCell="B1" workbookViewId="0">
      <selection activeCell="I1" sqref="I1"/>
    </sheetView>
  </sheetViews>
  <sheetFormatPr baseColWidth="10" defaultColWidth="11.42578125" defaultRowHeight="12.75"/>
  <cols>
    <col min="1" max="1" width="5.5703125" style="1" customWidth="1"/>
    <col min="2" max="3" width="11.42578125" style="1" customWidth="1"/>
    <col min="4" max="5" width="10.85546875" style="1"/>
    <col min="6" max="6" width="14.28515625" style="1" customWidth="1"/>
    <col min="7" max="7" width="10.85546875" style="1"/>
    <col min="8" max="8" width="15" style="1" bestFit="1" customWidth="1"/>
    <col min="9" max="12" width="11.5703125" style="1" customWidth="1"/>
    <col min="13" max="256" width="10.85546875" style="1"/>
    <col min="257" max="257" width="5.5703125" style="1" customWidth="1"/>
    <col min="258" max="259" width="11.42578125" style="1" customWidth="1"/>
    <col min="260" max="261" width="10.85546875" style="1"/>
    <col min="262" max="262" width="14.28515625" style="1" customWidth="1"/>
    <col min="263" max="512" width="10.85546875" style="1"/>
    <col min="513" max="513" width="5.5703125" style="1" customWidth="1"/>
    <col min="514" max="515" width="11.42578125" style="1" customWidth="1"/>
    <col min="516" max="517" width="10.85546875" style="1"/>
    <col min="518" max="518" width="14.28515625" style="1" customWidth="1"/>
    <col min="519" max="768" width="10.85546875" style="1"/>
    <col min="769" max="769" width="5.5703125" style="1" customWidth="1"/>
    <col min="770" max="771" width="11.42578125" style="1" customWidth="1"/>
    <col min="772" max="773" width="10.85546875" style="1"/>
    <col min="774" max="774" width="14.28515625" style="1" customWidth="1"/>
    <col min="775" max="1024" width="10.85546875" style="1"/>
    <col min="1025" max="1025" width="5.5703125" style="1" customWidth="1"/>
    <col min="1026" max="1027" width="11.42578125" style="1" customWidth="1"/>
    <col min="1028" max="1029" width="10.85546875" style="1"/>
    <col min="1030" max="1030" width="14.28515625" style="1" customWidth="1"/>
    <col min="1031" max="1280" width="10.85546875" style="1"/>
    <col min="1281" max="1281" width="5.5703125" style="1" customWidth="1"/>
    <col min="1282" max="1283" width="11.42578125" style="1" customWidth="1"/>
    <col min="1284" max="1285" width="10.85546875" style="1"/>
    <col min="1286" max="1286" width="14.28515625" style="1" customWidth="1"/>
    <col min="1287" max="1536" width="10.85546875" style="1"/>
    <col min="1537" max="1537" width="5.5703125" style="1" customWidth="1"/>
    <col min="1538" max="1539" width="11.42578125" style="1" customWidth="1"/>
    <col min="1540" max="1541" width="10.85546875" style="1"/>
    <col min="1542" max="1542" width="14.28515625" style="1" customWidth="1"/>
    <col min="1543" max="1792" width="10.85546875" style="1"/>
    <col min="1793" max="1793" width="5.5703125" style="1" customWidth="1"/>
    <col min="1794" max="1795" width="11.42578125" style="1" customWidth="1"/>
    <col min="1796" max="1797" width="10.85546875" style="1"/>
    <col min="1798" max="1798" width="14.28515625" style="1" customWidth="1"/>
    <col min="1799" max="2048" width="10.85546875" style="1"/>
    <col min="2049" max="2049" width="5.5703125" style="1" customWidth="1"/>
    <col min="2050" max="2051" width="11.42578125" style="1" customWidth="1"/>
    <col min="2052" max="2053" width="10.85546875" style="1"/>
    <col min="2054" max="2054" width="14.28515625" style="1" customWidth="1"/>
    <col min="2055" max="2304" width="10.85546875" style="1"/>
    <col min="2305" max="2305" width="5.5703125" style="1" customWidth="1"/>
    <col min="2306" max="2307" width="11.42578125" style="1" customWidth="1"/>
    <col min="2308" max="2309" width="10.85546875" style="1"/>
    <col min="2310" max="2310" width="14.28515625" style="1" customWidth="1"/>
    <col min="2311" max="2560" width="10.85546875" style="1"/>
    <col min="2561" max="2561" width="5.5703125" style="1" customWidth="1"/>
    <col min="2562" max="2563" width="11.42578125" style="1" customWidth="1"/>
    <col min="2564" max="2565" width="10.85546875" style="1"/>
    <col min="2566" max="2566" width="14.28515625" style="1" customWidth="1"/>
    <col min="2567" max="2816" width="10.85546875" style="1"/>
    <col min="2817" max="2817" width="5.5703125" style="1" customWidth="1"/>
    <col min="2818" max="2819" width="11.42578125" style="1" customWidth="1"/>
    <col min="2820" max="2821" width="10.85546875" style="1"/>
    <col min="2822" max="2822" width="14.28515625" style="1" customWidth="1"/>
    <col min="2823" max="3072" width="10.85546875" style="1"/>
    <col min="3073" max="3073" width="5.5703125" style="1" customWidth="1"/>
    <col min="3074" max="3075" width="11.42578125" style="1" customWidth="1"/>
    <col min="3076" max="3077" width="10.85546875" style="1"/>
    <col min="3078" max="3078" width="14.28515625" style="1" customWidth="1"/>
    <col min="3079" max="3328" width="10.85546875" style="1"/>
    <col min="3329" max="3329" width="5.5703125" style="1" customWidth="1"/>
    <col min="3330" max="3331" width="11.42578125" style="1" customWidth="1"/>
    <col min="3332" max="3333" width="10.85546875" style="1"/>
    <col min="3334" max="3334" width="14.28515625" style="1" customWidth="1"/>
    <col min="3335" max="3584" width="10.85546875" style="1"/>
    <col min="3585" max="3585" width="5.5703125" style="1" customWidth="1"/>
    <col min="3586" max="3587" width="11.42578125" style="1" customWidth="1"/>
    <col min="3588" max="3589" width="10.85546875" style="1"/>
    <col min="3590" max="3590" width="14.28515625" style="1" customWidth="1"/>
    <col min="3591" max="3840" width="10.85546875" style="1"/>
    <col min="3841" max="3841" width="5.5703125" style="1" customWidth="1"/>
    <col min="3842" max="3843" width="11.42578125" style="1" customWidth="1"/>
    <col min="3844" max="3845" width="10.85546875" style="1"/>
    <col min="3846" max="3846" width="14.28515625" style="1" customWidth="1"/>
    <col min="3847" max="4096" width="10.85546875" style="1"/>
    <col min="4097" max="4097" width="5.5703125" style="1" customWidth="1"/>
    <col min="4098" max="4099" width="11.42578125" style="1" customWidth="1"/>
    <col min="4100" max="4101" width="10.85546875" style="1"/>
    <col min="4102" max="4102" width="14.28515625" style="1" customWidth="1"/>
    <col min="4103" max="4352" width="10.85546875" style="1"/>
    <col min="4353" max="4353" width="5.5703125" style="1" customWidth="1"/>
    <col min="4354" max="4355" width="11.42578125" style="1" customWidth="1"/>
    <col min="4356" max="4357" width="10.85546875" style="1"/>
    <col min="4358" max="4358" width="14.28515625" style="1" customWidth="1"/>
    <col min="4359" max="4608" width="10.85546875" style="1"/>
    <col min="4609" max="4609" width="5.5703125" style="1" customWidth="1"/>
    <col min="4610" max="4611" width="11.42578125" style="1" customWidth="1"/>
    <col min="4612" max="4613" width="10.85546875" style="1"/>
    <col min="4614" max="4614" width="14.28515625" style="1" customWidth="1"/>
    <col min="4615" max="4864" width="10.85546875" style="1"/>
    <col min="4865" max="4865" width="5.5703125" style="1" customWidth="1"/>
    <col min="4866" max="4867" width="11.42578125" style="1" customWidth="1"/>
    <col min="4868" max="4869" width="10.85546875" style="1"/>
    <col min="4870" max="4870" width="14.28515625" style="1" customWidth="1"/>
    <col min="4871" max="5120" width="10.85546875" style="1"/>
    <col min="5121" max="5121" width="5.5703125" style="1" customWidth="1"/>
    <col min="5122" max="5123" width="11.42578125" style="1" customWidth="1"/>
    <col min="5124" max="5125" width="10.85546875" style="1"/>
    <col min="5126" max="5126" width="14.28515625" style="1" customWidth="1"/>
    <col min="5127" max="5376" width="10.85546875" style="1"/>
    <col min="5377" max="5377" width="5.5703125" style="1" customWidth="1"/>
    <col min="5378" max="5379" width="11.42578125" style="1" customWidth="1"/>
    <col min="5380" max="5381" width="10.85546875" style="1"/>
    <col min="5382" max="5382" width="14.28515625" style="1" customWidth="1"/>
    <col min="5383" max="5632" width="10.85546875" style="1"/>
    <col min="5633" max="5633" width="5.5703125" style="1" customWidth="1"/>
    <col min="5634" max="5635" width="11.42578125" style="1" customWidth="1"/>
    <col min="5636" max="5637" width="10.85546875" style="1"/>
    <col min="5638" max="5638" width="14.28515625" style="1" customWidth="1"/>
    <col min="5639" max="5888" width="10.85546875" style="1"/>
    <col min="5889" max="5889" width="5.5703125" style="1" customWidth="1"/>
    <col min="5890" max="5891" width="11.42578125" style="1" customWidth="1"/>
    <col min="5892" max="5893" width="10.85546875" style="1"/>
    <col min="5894" max="5894" width="14.28515625" style="1" customWidth="1"/>
    <col min="5895" max="6144" width="10.85546875" style="1"/>
    <col min="6145" max="6145" width="5.5703125" style="1" customWidth="1"/>
    <col min="6146" max="6147" width="11.42578125" style="1" customWidth="1"/>
    <col min="6148" max="6149" width="10.85546875" style="1"/>
    <col min="6150" max="6150" width="14.28515625" style="1" customWidth="1"/>
    <col min="6151" max="6400" width="10.85546875" style="1"/>
    <col min="6401" max="6401" width="5.5703125" style="1" customWidth="1"/>
    <col min="6402" max="6403" width="11.42578125" style="1" customWidth="1"/>
    <col min="6404" max="6405" width="10.85546875" style="1"/>
    <col min="6406" max="6406" width="14.28515625" style="1" customWidth="1"/>
    <col min="6407" max="6656" width="10.85546875" style="1"/>
    <col min="6657" max="6657" width="5.5703125" style="1" customWidth="1"/>
    <col min="6658" max="6659" width="11.42578125" style="1" customWidth="1"/>
    <col min="6660" max="6661" width="10.85546875" style="1"/>
    <col min="6662" max="6662" width="14.28515625" style="1" customWidth="1"/>
    <col min="6663" max="6912" width="10.85546875" style="1"/>
    <col min="6913" max="6913" width="5.5703125" style="1" customWidth="1"/>
    <col min="6914" max="6915" width="11.42578125" style="1" customWidth="1"/>
    <col min="6916" max="6917" width="10.85546875" style="1"/>
    <col min="6918" max="6918" width="14.28515625" style="1" customWidth="1"/>
    <col min="6919" max="7168" width="10.85546875" style="1"/>
    <col min="7169" max="7169" width="5.5703125" style="1" customWidth="1"/>
    <col min="7170" max="7171" width="11.42578125" style="1" customWidth="1"/>
    <col min="7172" max="7173" width="10.85546875" style="1"/>
    <col min="7174" max="7174" width="14.28515625" style="1" customWidth="1"/>
    <col min="7175" max="7424" width="10.85546875" style="1"/>
    <col min="7425" max="7425" width="5.5703125" style="1" customWidth="1"/>
    <col min="7426" max="7427" width="11.42578125" style="1" customWidth="1"/>
    <col min="7428" max="7429" width="10.85546875" style="1"/>
    <col min="7430" max="7430" width="14.28515625" style="1" customWidth="1"/>
    <col min="7431" max="7680" width="10.85546875" style="1"/>
    <col min="7681" max="7681" width="5.5703125" style="1" customWidth="1"/>
    <col min="7682" max="7683" width="11.42578125" style="1" customWidth="1"/>
    <col min="7684" max="7685" width="10.85546875" style="1"/>
    <col min="7686" max="7686" width="14.28515625" style="1" customWidth="1"/>
    <col min="7687" max="7936" width="10.85546875" style="1"/>
    <col min="7937" max="7937" width="5.5703125" style="1" customWidth="1"/>
    <col min="7938" max="7939" width="11.42578125" style="1" customWidth="1"/>
    <col min="7940" max="7941" width="10.85546875" style="1"/>
    <col min="7942" max="7942" width="14.28515625" style="1" customWidth="1"/>
    <col min="7943" max="8192" width="10.85546875" style="1"/>
    <col min="8193" max="8193" width="5.5703125" style="1" customWidth="1"/>
    <col min="8194" max="8195" width="11.42578125" style="1" customWidth="1"/>
    <col min="8196" max="8197" width="10.85546875" style="1"/>
    <col min="8198" max="8198" width="14.28515625" style="1" customWidth="1"/>
    <col min="8199" max="8448" width="10.85546875" style="1"/>
    <col min="8449" max="8449" width="5.5703125" style="1" customWidth="1"/>
    <col min="8450" max="8451" width="11.42578125" style="1" customWidth="1"/>
    <col min="8452" max="8453" width="10.85546875" style="1"/>
    <col min="8454" max="8454" width="14.28515625" style="1" customWidth="1"/>
    <col min="8455" max="8704" width="10.85546875" style="1"/>
    <col min="8705" max="8705" width="5.5703125" style="1" customWidth="1"/>
    <col min="8706" max="8707" width="11.42578125" style="1" customWidth="1"/>
    <col min="8708" max="8709" width="10.85546875" style="1"/>
    <col min="8710" max="8710" width="14.28515625" style="1" customWidth="1"/>
    <col min="8711" max="8960" width="10.85546875" style="1"/>
    <col min="8961" max="8961" width="5.5703125" style="1" customWidth="1"/>
    <col min="8962" max="8963" width="11.42578125" style="1" customWidth="1"/>
    <col min="8964" max="8965" width="10.85546875" style="1"/>
    <col min="8966" max="8966" width="14.28515625" style="1" customWidth="1"/>
    <col min="8967" max="9216" width="10.85546875" style="1"/>
    <col min="9217" max="9217" width="5.5703125" style="1" customWidth="1"/>
    <col min="9218" max="9219" width="11.42578125" style="1" customWidth="1"/>
    <col min="9220" max="9221" width="10.85546875" style="1"/>
    <col min="9222" max="9222" width="14.28515625" style="1" customWidth="1"/>
    <col min="9223" max="9472" width="10.85546875" style="1"/>
    <col min="9473" max="9473" width="5.5703125" style="1" customWidth="1"/>
    <col min="9474" max="9475" width="11.42578125" style="1" customWidth="1"/>
    <col min="9476" max="9477" width="10.85546875" style="1"/>
    <col min="9478" max="9478" width="14.28515625" style="1" customWidth="1"/>
    <col min="9479" max="9728" width="10.85546875" style="1"/>
    <col min="9729" max="9729" width="5.5703125" style="1" customWidth="1"/>
    <col min="9730" max="9731" width="11.42578125" style="1" customWidth="1"/>
    <col min="9732" max="9733" width="10.85546875" style="1"/>
    <col min="9734" max="9734" width="14.28515625" style="1" customWidth="1"/>
    <col min="9735" max="9984" width="10.85546875" style="1"/>
    <col min="9985" max="9985" width="5.5703125" style="1" customWidth="1"/>
    <col min="9986" max="9987" width="11.42578125" style="1" customWidth="1"/>
    <col min="9988" max="9989" width="10.85546875" style="1"/>
    <col min="9990" max="9990" width="14.28515625" style="1" customWidth="1"/>
    <col min="9991" max="10240" width="10.85546875" style="1"/>
    <col min="10241" max="10241" width="5.5703125" style="1" customWidth="1"/>
    <col min="10242" max="10243" width="11.42578125" style="1" customWidth="1"/>
    <col min="10244" max="10245" width="10.85546875" style="1"/>
    <col min="10246" max="10246" width="14.28515625" style="1" customWidth="1"/>
    <col min="10247" max="10496" width="10.85546875" style="1"/>
    <col min="10497" max="10497" width="5.5703125" style="1" customWidth="1"/>
    <col min="10498" max="10499" width="11.42578125" style="1" customWidth="1"/>
    <col min="10500" max="10501" width="10.85546875" style="1"/>
    <col min="10502" max="10502" width="14.28515625" style="1" customWidth="1"/>
    <col min="10503" max="10752" width="10.85546875" style="1"/>
    <col min="10753" max="10753" width="5.5703125" style="1" customWidth="1"/>
    <col min="10754" max="10755" width="11.42578125" style="1" customWidth="1"/>
    <col min="10756" max="10757" width="10.85546875" style="1"/>
    <col min="10758" max="10758" width="14.28515625" style="1" customWidth="1"/>
    <col min="10759" max="11008" width="10.85546875" style="1"/>
    <col min="11009" max="11009" width="5.5703125" style="1" customWidth="1"/>
    <col min="11010" max="11011" width="11.42578125" style="1" customWidth="1"/>
    <col min="11012" max="11013" width="10.85546875" style="1"/>
    <col min="11014" max="11014" width="14.28515625" style="1" customWidth="1"/>
    <col min="11015" max="11264" width="10.85546875" style="1"/>
    <col min="11265" max="11265" width="5.5703125" style="1" customWidth="1"/>
    <col min="11266" max="11267" width="11.42578125" style="1" customWidth="1"/>
    <col min="11268" max="11269" width="10.85546875" style="1"/>
    <col min="11270" max="11270" width="14.28515625" style="1" customWidth="1"/>
    <col min="11271" max="11520" width="10.85546875" style="1"/>
    <col min="11521" max="11521" width="5.5703125" style="1" customWidth="1"/>
    <col min="11522" max="11523" width="11.42578125" style="1" customWidth="1"/>
    <col min="11524" max="11525" width="10.85546875" style="1"/>
    <col min="11526" max="11526" width="14.28515625" style="1" customWidth="1"/>
    <col min="11527" max="11776" width="10.85546875" style="1"/>
    <col min="11777" max="11777" width="5.5703125" style="1" customWidth="1"/>
    <col min="11778" max="11779" width="11.42578125" style="1" customWidth="1"/>
    <col min="11780" max="11781" width="10.85546875" style="1"/>
    <col min="11782" max="11782" width="14.28515625" style="1" customWidth="1"/>
    <col min="11783" max="12032" width="10.85546875" style="1"/>
    <col min="12033" max="12033" width="5.5703125" style="1" customWidth="1"/>
    <col min="12034" max="12035" width="11.42578125" style="1" customWidth="1"/>
    <col min="12036" max="12037" width="10.85546875" style="1"/>
    <col min="12038" max="12038" width="14.28515625" style="1" customWidth="1"/>
    <col min="12039" max="12288" width="10.85546875" style="1"/>
    <col min="12289" max="12289" width="5.5703125" style="1" customWidth="1"/>
    <col min="12290" max="12291" width="11.42578125" style="1" customWidth="1"/>
    <col min="12292" max="12293" width="10.85546875" style="1"/>
    <col min="12294" max="12294" width="14.28515625" style="1" customWidth="1"/>
    <col min="12295" max="12544" width="10.85546875" style="1"/>
    <col min="12545" max="12545" width="5.5703125" style="1" customWidth="1"/>
    <col min="12546" max="12547" width="11.42578125" style="1" customWidth="1"/>
    <col min="12548" max="12549" width="10.85546875" style="1"/>
    <col min="12550" max="12550" width="14.28515625" style="1" customWidth="1"/>
    <col min="12551" max="12800" width="10.85546875" style="1"/>
    <col min="12801" max="12801" width="5.5703125" style="1" customWidth="1"/>
    <col min="12802" max="12803" width="11.42578125" style="1" customWidth="1"/>
    <col min="12804" max="12805" width="10.85546875" style="1"/>
    <col min="12806" max="12806" width="14.28515625" style="1" customWidth="1"/>
    <col min="12807" max="13056" width="10.85546875" style="1"/>
    <col min="13057" max="13057" width="5.5703125" style="1" customWidth="1"/>
    <col min="13058" max="13059" width="11.42578125" style="1" customWidth="1"/>
    <col min="13060" max="13061" width="10.85546875" style="1"/>
    <col min="13062" max="13062" width="14.28515625" style="1" customWidth="1"/>
    <col min="13063" max="13312" width="10.85546875" style="1"/>
    <col min="13313" max="13313" width="5.5703125" style="1" customWidth="1"/>
    <col min="13314" max="13315" width="11.42578125" style="1" customWidth="1"/>
    <col min="13316" max="13317" width="10.85546875" style="1"/>
    <col min="13318" max="13318" width="14.28515625" style="1" customWidth="1"/>
    <col min="13319" max="13568" width="10.85546875" style="1"/>
    <col min="13569" max="13569" width="5.5703125" style="1" customWidth="1"/>
    <col min="13570" max="13571" width="11.42578125" style="1" customWidth="1"/>
    <col min="13572" max="13573" width="10.85546875" style="1"/>
    <col min="13574" max="13574" width="14.28515625" style="1" customWidth="1"/>
    <col min="13575" max="13824" width="10.85546875" style="1"/>
    <col min="13825" max="13825" width="5.5703125" style="1" customWidth="1"/>
    <col min="13826" max="13827" width="11.42578125" style="1" customWidth="1"/>
    <col min="13828" max="13829" width="10.85546875" style="1"/>
    <col min="13830" max="13830" width="14.28515625" style="1" customWidth="1"/>
    <col min="13831" max="14080" width="10.85546875" style="1"/>
    <col min="14081" max="14081" width="5.5703125" style="1" customWidth="1"/>
    <col min="14082" max="14083" width="11.42578125" style="1" customWidth="1"/>
    <col min="14084" max="14085" width="10.85546875" style="1"/>
    <col min="14086" max="14086" width="14.28515625" style="1" customWidth="1"/>
    <col min="14087" max="14336" width="10.85546875" style="1"/>
    <col min="14337" max="14337" width="5.5703125" style="1" customWidth="1"/>
    <col min="14338" max="14339" width="11.42578125" style="1" customWidth="1"/>
    <col min="14340" max="14341" width="10.85546875" style="1"/>
    <col min="14342" max="14342" width="14.28515625" style="1" customWidth="1"/>
    <col min="14343" max="14592" width="10.85546875" style="1"/>
    <col min="14593" max="14593" width="5.5703125" style="1" customWidth="1"/>
    <col min="14594" max="14595" width="11.42578125" style="1" customWidth="1"/>
    <col min="14596" max="14597" width="10.85546875" style="1"/>
    <col min="14598" max="14598" width="14.28515625" style="1" customWidth="1"/>
    <col min="14599" max="14848" width="10.85546875" style="1"/>
    <col min="14849" max="14849" width="5.5703125" style="1" customWidth="1"/>
    <col min="14850" max="14851" width="11.42578125" style="1" customWidth="1"/>
    <col min="14852" max="14853" width="10.85546875" style="1"/>
    <col min="14854" max="14854" width="14.28515625" style="1" customWidth="1"/>
    <col min="14855" max="15104" width="10.85546875" style="1"/>
    <col min="15105" max="15105" width="5.5703125" style="1" customWidth="1"/>
    <col min="15106" max="15107" width="11.42578125" style="1" customWidth="1"/>
    <col min="15108" max="15109" width="10.85546875" style="1"/>
    <col min="15110" max="15110" width="14.28515625" style="1" customWidth="1"/>
    <col min="15111" max="15360" width="10.85546875" style="1"/>
    <col min="15361" max="15361" width="5.5703125" style="1" customWidth="1"/>
    <col min="15362" max="15363" width="11.42578125" style="1" customWidth="1"/>
    <col min="15364" max="15365" width="10.85546875" style="1"/>
    <col min="15366" max="15366" width="14.28515625" style="1" customWidth="1"/>
    <col min="15367" max="15616" width="10.85546875" style="1"/>
    <col min="15617" max="15617" width="5.5703125" style="1" customWidth="1"/>
    <col min="15618" max="15619" width="11.42578125" style="1" customWidth="1"/>
    <col min="15620" max="15621" width="10.85546875" style="1"/>
    <col min="15622" max="15622" width="14.28515625" style="1" customWidth="1"/>
    <col min="15623" max="15872" width="10.85546875" style="1"/>
    <col min="15873" max="15873" width="5.5703125" style="1" customWidth="1"/>
    <col min="15874" max="15875" width="11.42578125" style="1" customWidth="1"/>
    <col min="15876" max="15877" width="10.85546875" style="1"/>
    <col min="15878" max="15878" width="14.28515625" style="1" customWidth="1"/>
    <col min="15879" max="16128" width="10.85546875" style="1"/>
    <col min="16129" max="16129" width="5.5703125" style="1" customWidth="1"/>
    <col min="16130" max="16131" width="11.42578125" style="1" customWidth="1"/>
    <col min="16132" max="16133" width="10.85546875" style="1"/>
    <col min="16134" max="16134" width="14.28515625" style="1" customWidth="1"/>
    <col min="16135" max="16384" width="10.85546875" style="1"/>
  </cols>
  <sheetData>
    <row r="1" spans="2:12" ht="13.5" thickBot="1">
      <c r="B1" s="7" t="s">
        <v>58</v>
      </c>
      <c r="D1" s="28" t="s">
        <v>0</v>
      </c>
      <c r="E1" s="26"/>
      <c r="H1" s="45" t="s">
        <v>59</v>
      </c>
      <c r="I1" s="46" t="s">
        <v>41</v>
      </c>
    </row>
    <row r="2" spans="2:12">
      <c r="D2" s="1" t="s">
        <v>57</v>
      </c>
    </row>
    <row r="3" spans="2:12" ht="13.5" thickBot="1"/>
    <row r="4" spans="2:12">
      <c r="B4" s="8" t="s">
        <v>24</v>
      </c>
      <c r="C4" s="9"/>
      <c r="D4" s="9"/>
      <c r="E4" s="9"/>
      <c r="F4" s="9"/>
      <c r="G4" s="10"/>
      <c r="J4" s="50"/>
      <c r="K4" s="51"/>
      <c r="L4" s="50"/>
    </row>
    <row r="5" spans="2:12">
      <c r="B5" s="11"/>
      <c r="D5" s="12" t="s">
        <v>25</v>
      </c>
      <c r="E5" s="12" t="s">
        <v>26</v>
      </c>
      <c r="F5" s="12" t="s">
        <v>27</v>
      </c>
      <c r="G5" s="13" t="s">
        <v>28</v>
      </c>
      <c r="J5" s="50"/>
      <c r="K5" s="51"/>
      <c r="L5" s="51"/>
    </row>
    <row r="6" spans="2:12" ht="25.5">
      <c r="B6" s="14"/>
      <c r="C6" s="15"/>
      <c r="D6" s="16" t="s">
        <v>29</v>
      </c>
      <c r="E6" s="17" t="s">
        <v>30</v>
      </c>
      <c r="F6" s="18" t="s">
        <v>31</v>
      </c>
      <c r="G6" s="19" t="s">
        <v>32</v>
      </c>
      <c r="J6" s="50"/>
      <c r="K6" s="51"/>
      <c r="L6" s="51"/>
    </row>
    <row r="7" spans="2:12">
      <c r="B7" s="29" t="s">
        <v>60</v>
      </c>
      <c r="C7" s="25"/>
      <c r="D7" s="30">
        <f>FACTURAS!I12</f>
        <v>0</v>
      </c>
      <c r="E7" s="31">
        <f>FACTURAS!N12</f>
        <v>0</v>
      </c>
      <c r="F7" s="32">
        <f>E7*(IF(I1="MICRO",0.8,IF(I1="PEQUEÑA",0.7,IF(I1="MEDIANA",0.5,0))))</f>
        <v>0</v>
      </c>
      <c r="G7" s="33">
        <f>+IF(D7=0,0,F7/E7)</f>
        <v>0</v>
      </c>
      <c r="I7" s="47" t="s">
        <v>33</v>
      </c>
      <c r="J7" s="47"/>
      <c r="K7" s="47"/>
    </row>
    <row r="8" spans="2:12">
      <c r="B8" s="34"/>
      <c r="C8" s="35" t="s">
        <v>35</v>
      </c>
      <c r="D8" s="36">
        <f>SUM(D7)</f>
        <v>0</v>
      </c>
      <c r="E8" s="36">
        <f>SUM(E7)</f>
        <v>0</v>
      </c>
      <c r="F8" s="36">
        <f>SUM(F7)</f>
        <v>0</v>
      </c>
      <c r="G8" s="37">
        <f>+IF(D8=0,0,F8/E8)</f>
        <v>0</v>
      </c>
      <c r="I8" s="47" t="s">
        <v>34</v>
      </c>
      <c r="J8" s="47"/>
      <c r="K8" s="47"/>
    </row>
    <row r="9" spans="2:12">
      <c r="B9" s="29" t="s">
        <v>36</v>
      </c>
      <c r="C9" s="25"/>
      <c r="D9" s="48" t="s">
        <v>42</v>
      </c>
      <c r="E9" s="31" t="s">
        <v>38</v>
      </c>
      <c r="F9" s="31"/>
      <c r="G9" s="33"/>
      <c r="I9" s="47"/>
      <c r="J9" s="47"/>
      <c r="K9" s="47"/>
    </row>
    <row r="10" spans="2:12">
      <c r="B10" s="20" t="s">
        <v>61</v>
      </c>
      <c r="G10" s="21"/>
      <c r="I10" s="47"/>
      <c r="J10" s="47"/>
      <c r="K10" s="47"/>
    </row>
    <row r="11" spans="2:12">
      <c r="B11" s="20" t="s">
        <v>39</v>
      </c>
      <c r="G11" s="21"/>
    </row>
    <row r="12" spans="2:12">
      <c r="B12" s="20" t="s">
        <v>40</v>
      </c>
      <c r="G12" s="21"/>
    </row>
    <row r="13" spans="2:12">
      <c r="B13" s="20" t="s">
        <v>63</v>
      </c>
      <c r="G13" s="21"/>
    </row>
    <row r="14" spans="2:12" ht="13.5" thickBot="1">
      <c r="B14" s="22" t="s">
        <v>62</v>
      </c>
      <c r="C14" s="23"/>
      <c r="D14" s="23"/>
      <c r="E14" s="23"/>
      <c r="F14" s="23"/>
      <c r="G14" s="24"/>
    </row>
    <row r="16" spans="2:12">
      <c r="B16" s="136" t="str">
        <f>+IF(D9="SI","Cumple inversión mínima", "No cumple inversión mínima")</f>
        <v>No cumple inversión mínima</v>
      </c>
      <c r="C16" s="136"/>
      <c r="D16" s="136"/>
      <c r="E16" s="136"/>
      <c r="F16" s="136"/>
      <c r="G16" s="136"/>
    </row>
    <row r="17" spans="8:12">
      <c r="H17" s="92"/>
      <c r="I17" s="92"/>
      <c r="J17" s="92"/>
      <c r="K17" s="92"/>
      <c r="L17" s="92"/>
    </row>
    <row r="18" spans="8:12" ht="12.75" customHeight="1"/>
  </sheetData>
  <sheetProtection selectLockedCells="1" selectUnlockedCells="1"/>
  <mergeCells count="1">
    <mergeCell ref="B16:G16"/>
  </mergeCells>
  <conditionalFormatting sqref="B16:G16">
    <cfRule type="cellIs" dxfId="2" priority="1" operator="equal">
      <formula>"Cumple inversión mínima"</formula>
    </cfRule>
    <cfRule type="cellIs" dxfId="1" priority="3" operator="equal">
      <formula>"No cumple inversión mínima"</formula>
    </cfRule>
  </conditionalFormatting>
  <conditionalFormatting sqref="D9">
    <cfRule type="cellIs" dxfId="0" priority="2" operator="equal">
      <formula>"No cumple inversión mínima"</formula>
    </cfRule>
  </conditionalFormatting>
  <dataValidations count="3">
    <dataValidation type="list" allowBlank="1" showInputMessage="1" showErrorMessage="1" sqref="I1" xr:uid="{00000000-0002-0000-0200-000000000000}">
      <formula1>"MICRO,PEQUEÑA,MEDIANA"</formula1>
    </dataValidation>
    <dataValidation allowBlank="1" showInputMessage="1" sqref="F11" xr:uid="{00000000-0002-0000-0200-000001000000}"/>
    <dataValidation type="list" allowBlank="1" showInputMessage="1" showErrorMessage="1" sqref="I12" xr:uid="{8EA92120-375F-4074-A790-2FB9E22C2A81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INVERSIÓN MÍNIMA" error="COMPROBAR INVERSIÓN MÍNIMA" prompt="COMPROBAR INVERSIÓN MÍNIMA" xr:uid="{E5376C38-7DA9-417E-A12B-8B3272B62C06}">
          <x14:formula1>
            <xm:f>Hoja1!$D$4:$D$5</xm:f>
          </x14:formula1>
          <xm:sqref>D9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5EEA4-2A1F-46C1-AEC9-D56C1E58D42E}">
  <dimension ref="D4:D5"/>
  <sheetViews>
    <sheetView workbookViewId="0">
      <selection activeCell="D22" sqref="D22"/>
    </sheetView>
  </sheetViews>
  <sheetFormatPr baseColWidth="10" defaultRowHeight="15"/>
  <sheetData>
    <row r="4" spans="4:4">
      <c r="D4" t="s">
        <v>37</v>
      </c>
    </row>
    <row r="5" spans="4:4">
      <c r="D5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eb9876-3857-4e5b-b42d-06b8616255c6">
      <Terms xmlns="http://schemas.microsoft.com/office/infopath/2007/PartnerControls"/>
    </lcf76f155ced4ddcb4097134ff3c332f>
    <TaxCatchAll xmlns="8bfa8349-f487-4436-bb51-9b58289200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5766DC99A377499FE87DEEA2202B48" ma:contentTypeVersion="19" ma:contentTypeDescription="Crear nuevo documento." ma:contentTypeScope="" ma:versionID="fd4e764483162df4c934848545babee8">
  <xsd:schema xmlns:xsd="http://www.w3.org/2001/XMLSchema" xmlns:xs="http://www.w3.org/2001/XMLSchema" xmlns:p="http://schemas.microsoft.com/office/2006/metadata/properties" xmlns:ns2="eaeb9876-3857-4e5b-b42d-06b8616255c6" xmlns:ns3="8bfa8349-f487-4436-bb51-9b58289200a3" targetNamespace="http://schemas.microsoft.com/office/2006/metadata/properties" ma:root="true" ma:fieldsID="8798f55ad9af6866b9c2e6af626f10e3" ns2:_="" ns3:_="">
    <xsd:import namespace="eaeb9876-3857-4e5b-b42d-06b8616255c6"/>
    <xsd:import namespace="8bfa8349-f487-4436-bb51-9b58289200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b9876-3857-4e5b-b42d-06b8616255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a8349-f487-4436-bb51-9b58289200a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09c7b00-3098-45c2-ad85-1bcaa38f7165}" ma:internalName="TaxCatchAll" ma:showField="CatchAllData" ma:web="8bfa8349-f487-4436-bb51-9b5828920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6EFA4-BE82-4197-9359-4DFF4FFB36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162AE4-6181-4586-AF15-88D166355505}">
  <ds:schemaRefs>
    <ds:schemaRef ds:uri="http://schemas.microsoft.com/office/2006/metadata/properties"/>
    <ds:schemaRef ds:uri="http://schemas.microsoft.com/office/infopath/2007/PartnerControls"/>
    <ds:schemaRef ds:uri="52ee649b-7a39-4a94-9e14-59af62f4bfa0"/>
    <ds:schemaRef ds:uri="08c6a719-6443-4840-97fe-491c6607e7f9"/>
    <ds:schemaRef ds:uri="8f1e39fc-f0db-47fa-a49f-1dcbdd8afe0e"/>
    <ds:schemaRef ds:uri="6b122378-22cc-4dcb-8df9-e3a4f454553f"/>
  </ds:schemaRefs>
</ds:datastoreItem>
</file>

<file path=customXml/itemProps3.xml><?xml version="1.0" encoding="utf-8"?>
<ds:datastoreItem xmlns:ds="http://schemas.openxmlformats.org/officeDocument/2006/customXml" ds:itemID="{8CD2F8EF-E00C-4A60-82B5-795F455150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FACTURAS</vt:lpstr>
      <vt:lpstr>RESUMEN SUBV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CASTILLO</dc:creator>
  <cp:keywords/>
  <dc:description/>
  <cp:lastModifiedBy>Lorenzo Marcos, Javier</cp:lastModifiedBy>
  <cp:revision/>
  <cp:lastPrinted>2023-10-24T11:53:29Z</cp:lastPrinted>
  <dcterms:created xsi:type="dcterms:W3CDTF">2022-09-19T18:34:49Z</dcterms:created>
  <dcterms:modified xsi:type="dcterms:W3CDTF">2026-07-08T10:01:49Z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0x010100E05766DC99A377499FE87DEEA2202B48</vt:lpwstr>
  </property>
  <property fmtid="{D5CDD505-2E9C-101B-9397-08002B2CF9AE}" pid="3" name="MediaServiceImageTags">
    <vt:lpwstr/>
  </property>
</Properties>
</file>